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mnscu-my.sharepoint.com/personal/sp2453da_minnstate_edu/Documents/Desktop/"/>
    </mc:Choice>
  </mc:AlternateContent>
  <xr:revisionPtr revIDLastSave="43" documentId="8_{B7B0E54C-C8E4-402A-ABA4-A3F8A6B7006C}" xr6:coauthVersionLast="47" xr6:coauthVersionMax="47" xr10:uidLastSave="{44B91379-36ED-41B7-AD30-BA8D2B4CE05D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1" l="1"/>
  <c r="M3" i="1" l="1"/>
  <c r="H3" i="1"/>
  <c r="L3" i="1" l="1"/>
  <c r="K3" i="1"/>
  <c r="M10" i="1"/>
  <c r="M9" i="1"/>
  <c r="M8" i="1"/>
  <c r="M7" i="1"/>
  <c r="M6" i="1"/>
  <c r="M5" i="1"/>
  <c r="L10" i="1" l="1"/>
  <c r="L9" i="1"/>
  <c r="L8" i="1"/>
  <c r="L7" i="1"/>
  <c r="L6" i="1"/>
  <c r="L5" i="1"/>
  <c r="K10" i="1"/>
  <c r="K9" i="1"/>
  <c r="K8" i="1"/>
  <c r="K7" i="1"/>
  <c r="K6" i="1"/>
  <c r="K5" i="1"/>
  <c r="H10" i="1" l="1"/>
  <c r="H9" i="1"/>
  <c r="H8" i="1"/>
  <c r="H7" i="1"/>
  <c r="H6" i="1"/>
  <c r="H5" i="1"/>
  <c r="H4" i="1"/>
  <c r="F10" i="1" l="1"/>
  <c r="N10" i="1" s="1"/>
  <c r="G10" i="1"/>
  <c r="O10" i="1" s="1"/>
  <c r="G9" i="1"/>
  <c r="O9" i="1" s="1"/>
  <c r="F9" i="1"/>
  <c r="N9" i="1" s="1"/>
  <c r="G8" i="1"/>
  <c r="O8" i="1" s="1"/>
  <c r="F8" i="1"/>
  <c r="N8" i="1" s="1"/>
  <c r="G7" i="1"/>
  <c r="O7" i="1" s="1"/>
  <c r="F7" i="1"/>
  <c r="N7" i="1" s="1"/>
  <c r="F6" i="1"/>
  <c r="N6" i="1" s="1"/>
  <c r="G6" i="1"/>
  <c r="O6" i="1" s="1"/>
  <c r="G5" i="1"/>
  <c r="O5" i="1" s="1"/>
  <c r="F5" i="1"/>
  <c r="N5" i="1" s="1"/>
  <c r="F4" i="1"/>
  <c r="G4" i="1"/>
  <c r="G3" i="1"/>
  <c r="O3" i="1" s="1"/>
  <c r="F3" i="1"/>
  <c r="P3" i="1" l="1"/>
  <c r="Q3" i="1" s="1"/>
  <c r="N3" i="1"/>
  <c r="P8" i="1"/>
  <c r="Q8" i="1" s="1"/>
  <c r="P7" i="1"/>
  <c r="Q7" i="1" s="1"/>
  <c r="P10" i="1"/>
  <c r="Q10" i="1" s="1"/>
  <c r="P9" i="1"/>
  <c r="Q9" i="1" s="1"/>
  <c r="P6" i="1"/>
  <c r="Q6" i="1" s="1"/>
  <c r="P5" i="1"/>
  <c r="Q5" i="1" s="1"/>
  <c r="L4" i="1"/>
  <c r="O4" i="1" s="1"/>
  <c r="K4" i="1"/>
  <c r="N4" i="1" s="1"/>
  <c r="N12" i="1" l="1"/>
  <c r="P4" i="1"/>
  <c r="Q4" i="1" l="1"/>
  <c r="Q12" i="1" s="1"/>
  <c r="E12" i="1" s="1"/>
</calcChain>
</file>

<file path=xl/sharedStrings.xml><?xml version="1.0" encoding="utf-8"?>
<sst xmlns="http://schemas.openxmlformats.org/spreadsheetml/2006/main" count="64" uniqueCount="63">
  <si>
    <t>Core Pre-requisite GPA Calculator</t>
  </si>
  <si>
    <t>Course Number</t>
  </si>
  <si>
    <t>Course Name</t>
  </si>
  <si>
    <t xml:space="preserve">Grade </t>
  </si>
  <si>
    <t># of Credits</t>
  </si>
  <si>
    <t>Credit Hours Completed</t>
  </si>
  <si>
    <t>Credits Hours Earned</t>
  </si>
  <si>
    <t>Grade Points Earned</t>
  </si>
  <si>
    <t xml:space="preserve">Repeat Grade </t>
  </si>
  <si>
    <t>Repeat Credit Hours Completed</t>
  </si>
  <si>
    <t>Repeat Credit Hours Earned</t>
  </si>
  <si>
    <t>Repeat Grade Points Earned</t>
  </si>
  <si>
    <t>Average Credit Hours Completed</t>
  </si>
  <si>
    <t>Average  Credit Hours Earned</t>
  </si>
  <si>
    <t>Final (Average) Grade Points Earned)</t>
  </si>
  <si>
    <t>Final Quality Points Earned</t>
  </si>
  <si>
    <t>Grade Points Earned Table</t>
  </si>
  <si>
    <t>Grade</t>
  </si>
  <si>
    <t>Grade Value</t>
  </si>
  <si>
    <t>A</t>
  </si>
  <si>
    <t>CHEM 111</t>
  </si>
  <si>
    <t>Chemistry of Life Processes Part II</t>
  </si>
  <si>
    <t>A-</t>
  </si>
  <si>
    <t>ENG 101</t>
  </si>
  <si>
    <t>B+</t>
  </si>
  <si>
    <t>GEOG 103</t>
  </si>
  <si>
    <t>B</t>
  </si>
  <si>
    <t>KSP 235</t>
  </si>
  <si>
    <t>Human Development</t>
  </si>
  <si>
    <t>B-</t>
  </si>
  <si>
    <t>NURS 101W</t>
  </si>
  <si>
    <t>C+</t>
  </si>
  <si>
    <t>STAT 154</t>
  </si>
  <si>
    <t>Elementary Statistics</t>
  </si>
  <si>
    <t>C</t>
  </si>
  <si>
    <t>C-</t>
  </si>
  <si>
    <t xml:space="preserve">Core Pre-Requisite GPA:  </t>
  </si>
  <si>
    <t>TOTALS</t>
  </si>
  <si>
    <t>D+</t>
  </si>
  <si>
    <t>D</t>
  </si>
  <si>
    <t>DIRECTIONS</t>
  </si>
  <si>
    <t>D-</t>
  </si>
  <si>
    <t>Only enter data in the green shaded cells.</t>
  </si>
  <si>
    <t>F</t>
  </si>
  <si>
    <t>Step 1:</t>
  </si>
  <si>
    <t>W</t>
  </si>
  <si>
    <t>Step 2:</t>
  </si>
  <si>
    <t xml:space="preserve">Step 3: </t>
  </si>
  <si>
    <t xml:space="preserve">The calculator will average the 2 grade attempts for the course. </t>
  </si>
  <si>
    <t xml:space="preserve">Step 4: </t>
  </si>
  <si>
    <t>Find your Core GPA in the yellow cell.</t>
  </si>
  <si>
    <t>BIOL 201</t>
  </si>
  <si>
    <t>BIOL 202</t>
  </si>
  <si>
    <t>Foundations of Writing &amp; Rhetoric</t>
  </si>
  <si>
    <r>
      <t xml:space="preserve">Anatomy &amp; Physiology I </t>
    </r>
    <r>
      <rPr>
        <b/>
        <sz val="11"/>
        <rFont val="Century Gothic"/>
        <family val="2"/>
      </rPr>
      <t>or</t>
    </r>
    <r>
      <rPr>
        <sz val="11"/>
        <rFont val="Century Gothic"/>
        <family val="2"/>
      </rPr>
      <t xml:space="preserve"> BIOL 220</t>
    </r>
  </si>
  <si>
    <r>
      <t xml:space="preserve">Anatomy &amp; Physiology II </t>
    </r>
    <r>
      <rPr>
        <b/>
        <sz val="11"/>
        <rFont val="Century Gothic"/>
        <family val="2"/>
      </rPr>
      <t>or</t>
    </r>
    <r>
      <rPr>
        <sz val="11"/>
        <rFont val="Century Gothic"/>
        <family val="2"/>
      </rPr>
      <t xml:space="preserve"> BIOL 330</t>
    </r>
  </si>
  <si>
    <t>Select the grade for the course(s).</t>
  </si>
  <si>
    <t>Enter the number of credits for each course.</t>
  </si>
  <si>
    <t>If you repeated a course, select the grade and enter the number of credits.</t>
  </si>
  <si>
    <t>**Intro. To Cultural Geography</t>
  </si>
  <si>
    <t>**Courage, Caring &amp; Teambuilding</t>
  </si>
  <si>
    <t>Refer to Pre-Nursing Handbook for the Repeat Core Pre-Requisite Policy.</t>
  </si>
  <si>
    <t>**Only students following catalog 2022-2023 or earlier need to enter information for GEOG 103 &amp; NURS 101W.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</si>
</sst>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Times New Roman"/>
      <family val="1"/>
    </font>
    <font>
      <b/>
      <sz val="28"/>
      <color theme="1"/>
      <name val="Century Gothic"/>
      <family val="2"/>
    </font>
    <font>
      <b/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4"/>
      <name val="Century Gothic"/>
      <family val="2"/>
    </font>
    <font>
      <b/>
      <sz val="11"/>
      <color theme="1"/>
      <name val="Times New Roman"/>
      <family val="1"/>
    </font>
    <font>
      <i/>
      <sz val="11"/>
      <color rgb="FFFF0000"/>
      <name val="Century Gothic"/>
      <family val="2"/>
    </font>
    <font>
      <b/>
      <i/>
      <sz val="11"/>
      <color theme="1"/>
      <name val="Century Gothic"/>
      <family val="2"/>
    </font>
    <font>
      <sz val="11"/>
      <color rgb="FFFF000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DA5F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</cellStyleXfs>
  <cellXfs count="63">
    <xf numFmtId="0" fontId="0" fillId="0" borderId="0" xfId="0"/>
    <xf numFmtId="0" fontId="3" fillId="0" borderId="0" xfId="0" applyFont="1" applyProtection="1">
      <protection locked="0"/>
    </xf>
    <xf numFmtId="2" fontId="3" fillId="0" borderId="0" xfId="0" applyNumberFormat="1" applyFont="1" applyProtection="1">
      <protection locked="0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4" xfId="0" applyFont="1" applyBorder="1" applyProtection="1">
      <protection locked="0"/>
    </xf>
    <xf numFmtId="164" fontId="10" fillId="5" borderId="1" xfId="2" applyNumberFormat="1" applyFont="1" applyFill="1" applyAlignment="1" applyProtection="1">
      <alignment vertical="center"/>
    </xf>
    <xf numFmtId="164" fontId="10" fillId="5" borderId="1" xfId="2" applyNumberFormat="1" applyFont="1" applyFill="1" applyAlignment="1">
      <alignment vertical="center"/>
    </xf>
    <xf numFmtId="164" fontId="10" fillId="5" borderId="1" xfId="2" applyNumberFormat="1" applyFont="1" applyFill="1" applyProtection="1"/>
    <xf numFmtId="164" fontId="10" fillId="8" borderId="1" xfId="2" applyNumberFormat="1" applyFont="1" applyFill="1" applyAlignment="1" applyProtection="1">
      <alignment vertical="center"/>
    </xf>
    <xf numFmtId="164" fontId="10" fillId="7" borderId="1" xfId="2" applyNumberFormat="1" applyFont="1" applyFill="1" applyAlignment="1" applyProtection="1">
      <alignment vertical="center"/>
    </xf>
    <xf numFmtId="164" fontId="10" fillId="8" borderId="1" xfId="2" applyNumberFormat="1" applyFont="1" applyFill="1" applyProtection="1"/>
    <xf numFmtId="0" fontId="8" fillId="0" borderId="4" xfId="0" applyFont="1" applyBorder="1" applyProtection="1">
      <protection locked="0"/>
    </xf>
    <xf numFmtId="0" fontId="8" fillId="0" borderId="4" xfId="0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>
      <alignment horizontal="center"/>
    </xf>
    <xf numFmtId="0" fontId="9" fillId="0" borderId="0" xfId="0" applyFont="1" applyProtection="1">
      <protection locked="0"/>
    </xf>
    <xf numFmtId="0" fontId="9" fillId="6" borderId="0" xfId="0" applyFont="1" applyFill="1" applyProtection="1">
      <protection locked="0"/>
    </xf>
    <xf numFmtId="164" fontId="10" fillId="9" borderId="9" xfId="2" applyNumberFormat="1" applyFont="1" applyFill="1" applyBorder="1" applyProtection="1"/>
    <xf numFmtId="2" fontId="10" fillId="3" borderId="5" xfId="2" applyNumberFormat="1" applyFont="1" applyBorder="1" applyProtection="1">
      <protection locked="0"/>
    </xf>
    <xf numFmtId="2" fontId="10" fillId="3" borderId="6" xfId="2" applyNumberFormat="1" applyFont="1" applyBorder="1" applyProtection="1">
      <protection locked="0"/>
    </xf>
    <xf numFmtId="2" fontId="10" fillId="0" borderId="0" xfId="2" applyNumberFormat="1" applyFont="1" applyFill="1" applyBorder="1" applyProtection="1">
      <protection locked="0"/>
    </xf>
    <xf numFmtId="2" fontId="10" fillId="3" borderId="1" xfId="2" applyNumberFormat="1" applyFont="1" applyProtection="1">
      <protection locked="0"/>
    </xf>
    <xf numFmtId="164" fontId="10" fillId="3" borderId="1" xfId="2" applyNumberFormat="1" applyFont="1" applyProtection="1">
      <protection locked="0"/>
    </xf>
    <xf numFmtId="0" fontId="6" fillId="0" borderId="0" xfId="0" applyFont="1"/>
    <xf numFmtId="0" fontId="8" fillId="0" borderId="3" xfId="0" applyFont="1" applyBorder="1" applyAlignment="1" applyProtection="1">
      <alignment horizontal="center" vertical="center" wrapText="1"/>
      <protection locked="0"/>
    </xf>
    <xf numFmtId="164" fontId="10" fillId="5" borderId="5" xfId="2" applyNumberFormat="1" applyFont="1" applyFill="1" applyBorder="1" applyProtection="1"/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164" fontId="10" fillId="5" borderId="16" xfId="2" applyNumberFormat="1" applyFont="1" applyFill="1" applyBorder="1" applyProtection="1"/>
    <xf numFmtId="0" fontId="8" fillId="0" borderId="17" xfId="0" applyFont="1" applyBorder="1" applyAlignment="1" applyProtection="1">
      <alignment horizontal="center" vertical="center" wrapText="1"/>
      <protection locked="0"/>
    </xf>
    <xf numFmtId="164" fontId="10" fillId="5" borderId="6" xfId="2" applyNumberFormat="1" applyFont="1" applyFill="1" applyBorder="1" applyProtection="1"/>
    <xf numFmtId="164" fontId="10" fillId="5" borderId="18" xfId="2" applyNumberFormat="1" applyFont="1" applyFill="1" applyBorder="1" applyProtection="1"/>
    <xf numFmtId="0" fontId="12" fillId="0" borderId="0" xfId="0" applyFont="1" applyProtection="1">
      <protection locked="0"/>
    </xf>
    <xf numFmtId="0" fontId="13" fillId="0" borderId="0" xfId="0" applyFont="1"/>
    <xf numFmtId="0" fontId="9" fillId="10" borderId="14" xfId="1" applyFont="1" applyFill="1" applyBorder="1" applyAlignment="1" applyProtection="1">
      <alignment horizontal="right"/>
      <protection locked="0"/>
    </xf>
    <xf numFmtId="0" fontId="9" fillId="7" borderId="14" xfId="1" applyFont="1" applyFill="1" applyBorder="1" applyAlignment="1" applyProtection="1">
      <alignment horizontal="right"/>
      <protection locked="0"/>
    </xf>
    <xf numFmtId="164" fontId="9" fillId="10" borderId="4" xfId="1" applyNumberFormat="1" applyFont="1" applyFill="1" applyBorder="1" applyAlignment="1" applyProtection="1">
      <alignment horizontal="center"/>
      <protection locked="0"/>
    </xf>
    <xf numFmtId="2" fontId="9" fillId="7" borderId="15" xfId="1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6" fillId="0" borderId="0" xfId="0" applyFont="1"/>
    <xf numFmtId="0" fontId="6" fillId="0" borderId="10" xfId="0" applyFont="1" applyBorder="1"/>
    <xf numFmtId="0" fontId="11" fillId="9" borderId="7" xfId="2" applyFont="1" applyFill="1" applyBorder="1" applyAlignment="1" applyProtection="1">
      <alignment horizontal="right"/>
      <protection locked="0"/>
    </xf>
    <xf numFmtId="0" fontId="11" fillId="9" borderId="8" xfId="2" applyFont="1" applyFill="1" applyBorder="1" applyAlignment="1" applyProtection="1">
      <alignment horizontal="right"/>
      <protection locked="0"/>
    </xf>
    <xf numFmtId="0" fontId="9" fillId="0" borderId="4" xfId="0" applyFont="1" applyBorder="1" applyAlignment="1" applyProtection="1">
      <alignment horizontal="left"/>
      <protection locked="0"/>
    </xf>
    <xf numFmtId="0" fontId="9" fillId="0" borderId="2" xfId="0" applyFont="1" applyBorder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5" fillId="0" borderId="4" xfId="0" applyFont="1" applyBorder="1" applyProtection="1">
      <protection locked="0"/>
    </xf>
    <xf numFmtId="0" fontId="15" fillId="0" borderId="4" xfId="0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15" fillId="0" borderId="0" xfId="0" applyFont="1" applyProtection="1">
      <protection locked="0"/>
    </xf>
  </cellXfs>
  <cellStyles count="3">
    <cellStyle name="Calculation" xfId="2" builtinId="22"/>
    <cellStyle name="Input" xfId="1" builtinId="20"/>
    <cellStyle name="Normal" xfId="0" builtinId="0"/>
  </cellStyles>
  <dxfs count="0"/>
  <tableStyles count="0" defaultTableStyle="TableStyleMedium2" defaultPivotStyle="PivotStyleLight16"/>
  <colors>
    <mruColors>
      <color rgb="FFCDA5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3"/>
  <sheetViews>
    <sheetView showGridLines="0" showRowColHeaders="0" tabSelected="1" zoomScaleNormal="100" workbookViewId="0">
      <selection activeCell="I31" sqref="I31"/>
    </sheetView>
  </sheetViews>
  <sheetFormatPr defaultColWidth="9.109375" defaultRowHeight="13.8" x14ac:dyDescent="0.25"/>
  <cols>
    <col min="1" max="2" width="13.109375" style="1" customWidth="1"/>
    <col min="3" max="3" width="24.6640625" style="1" customWidth="1"/>
    <col min="4" max="5" width="11.109375" style="1" customWidth="1"/>
    <col min="6" max="7" width="12.109375" style="1" hidden="1" customWidth="1"/>
    <col min="8" max="8" width="14.33203125" style="1" hidden="1" customWidth="1"/>
    <col min="9" max="9" width="12.44140625" style="1" customWidth="1"/>
    <col min="10" max="10" width="11.44140625" style="1" customWidth="1"/>
    <col min="11" max="11" width="0.109375" style="1" hidden="1" customWidth="1"/>
    <col min="12" max="16" width="13.33203125" style="1" hidden="1" customWidth="1"/>
    <col min="17" max="17" width="2.44140625" style="1" hidden="1" customWidth="1"/>
    <col min="18" max="18" width="4.109375" style="1" customWidth="1"/>
    <col min="19" max="19" width="9.109375" style="1"/>
    <col min="20" max="20" width="20" style="1" customWidth="1"/>
    <col min="21" max="21" width="3.109375" style="1" customWidth="1"/>
    <col min="22" max="22" width="4.6640625" style="1" customWidth="1"/>
    <col min="23" max="23" width="15" style="1" customWidth="1"/>
    <col min="24" max="16384" width="9.109375" style="1"/>
  </cols>
  <sheetData>
    <row r="1" spans="1:23" ht="37.5" customHeight="1" thickBot="1" x14ac:dyDescent="0.3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3" ht="35.25" customHeight="1" x14ac:dyDescent="0.25">
      <c r="A2" s="8" t="s">
        <v>1</v>
      </c>
      <c r="B2" s="46" t="s">
        <v>2</v>
      </c>
      <c r="C2" s="47"/>
      <c r="D2" s="31" t="s">
        <v>3</v>
      </c>
      <c r="E2" s="32" t="s">
        <v>4</v>
      </c>
      <c r="F2" s="32" t="s">
        <v>5</v>
      </c>
      <c r="G2" s="32" t="s">
        <v>6</v>
      </c>
      <c r="H2" s="35" t="s">
        <v>7</v>
      </c>
      <c r="I2" s="31" t="s">
        <v>8</v>
      </c>
      <c r="J2" s="33" t="s">
        <v>4</v>
      </c>
      <c r="K2" s="29" t="s">
        <v>9</v>
      </c>
      <c r="L2" s="8" t="s">
        <v>10</v>
      </c>
      <c r="M2" s="8" t="s">
        <v>11</v>
      </c>
      <c r="N2" s="8" t="s">
        <v>12</v>
      </c>
      <c r="O2" s="8" t="s">
        <v>13</v>
      </c>
      <c r="P2" s="8" t="s">
        <v>14</v>
      </c>
      <c r="Q2" s="8" t="s">
        <v>15</v>
      </c>
      <c r="R2" s="9"/>
      <c r="S2" s="48" t="s">
        <v>16</v>
      </c>
      <c r="T2" s="49"/>
    </row>
    <row r="3" spans="1:23" ht="21.75" customHeight="1" x14ac:dyDescent="0.25">
      <c r="A3" s="10" t="s">
        <v>51</v>
      </c>
      <c r="B3" s="56" t="s">
        <v>54</v>
      </c>
      <c r="C3" s="57"/>
      <c r="D3" s="40"/>
      <c r="E3" s="42"/>
      <c r="F3" s="11" t="str">
        <f t="shared" ref="F3:F10" si="0">IF(ISBLANK(D3),"",IF(H3&gt;=0,E3,0))</f>
        <v/>
      </c>
      <c r="G3" s="12" t="str">
        <f t="shared" ref="G3:G10" si="1">IF(ISBLANK(D3),"",IF(H3&gt;0,E3,0))</f>
        <v/>
      </c>
      <c r="H3" s="36" t="str">
        <f>IF(ISBLANK(D3),"",VLOOKUP(D3,S3:T16,2,FALSE)*E3)</f>
        <v/>
      </c>
      <c r="I3" s="41"/>
      <c r="J3" s="43"/>
      <c r="K3" s="30" t="str">
        <f t="shared" ref="K3:K10" si="2">IF(ISBLANK(I3),"",IF(M3&gt;=0,(J3),0))</f>
        <v/>
      </c>
      <c r="L3" s="13" t="str">
        <f t="shared" ref="L3:L10" si="3">IF(ISBLANK(I3),"",IF(M3&gt;0,J3,0))</f>
        <v/>
      </c>
      <c r="M3" s="11" t="str">
        <f>IF(ISBLANK(I3),"",VLOOKUP(I3,S4:T16,2,FALSE)*J3)</f>
        <v/>
      </c>
      <c r="N3" s="14" t="str">
        <f>IF(ISBLANK(D3),"",(IF(OR(F3=0,K3=0),(MAX(F3,K3)),(AVERAGE(F3,K3)))))</f>
        <v/>
      </c>
      <c r="O3" s="14" t="str">
        <f>IF(ISBLANK(E3),"",(IF(OR(G3=0,L3=0),(MAX(G3,L3)),(AVERAGE(G3,L3)))))</f>
        <v/>
      </c>
      <c r="P3" s="15" t="str">
        <f t="shared" ref="P3:P10" si="4">IF(ISBLANK(D3),"",((IFERROR(SUM(H3,M3)/(SUM(F3,K3)),(MAX(H3,M3))))))</f>
        <v/>
      </c>
      <c r="Q3" s="16" t="str">
        <f t="shared" ref="Q3" si="5">IF(ISBLANK(D3),"",IF(P3&lt;0, P3,(P3*O3)))</f>
        <v/>
      </c>
      <c r="R3" s="7"/>
      <c r="S3" s="17" t="s">
        <v>17</v>
      </c>
      <c r="T3" s="18" t="s">
        <v>18</v>
      </c>
    </row>
    <row r="4" spans="1:23" x14ac:dyDescent="0.25">
      <c r="A4" s="10" t="s">
        <v>52</v>
      </c>
      <c r="B4" s="56" t="s">
        <v>55</v>
      </c>
      <c r="C4" s="57"/>
      <c r="D4" s="40"/>
      <c r="E4" s="42"/>
      <c r="F4" s="11" t="str">
        <f t="shared" si="0"/>
        <v/>
      </c>
      <c r="G4" s="12" t="str">
        <f t="shared" si="1"/>
        <v/>
      </c>
      <c r="H4" s="36" t="str">
        <f>IF(ISBLANK(D4),"",VLOOKUP(D4, S4:T16, 2, FALSE)*E4)</f>
        <v/>
      </c>
      <c r="I4" s="41"/>
      <c r="J4" s="43"/>
      <c r="K4" s="30" t="str">
        <f t="shared" si="2"/>
        <v/>
      </c>
      <c r="L4" s="12" t="str">
        <f t="shared" si="3"/>
        <v/>
      </c>
      <c r="M4" s="11" t="str">
        <f>IF(ISBLANK(I4),"",VLOOKUP(I4,S4:T16,2,FALSE)*J4)</f>
        <v/>
      </c>
      <c r="N4" s="14" t="str">
        <f t="shared" ref="N4:N10" si="6">IF(ISBLANK(D4),"",(IF(OR(F4=0,K4=0),(MAX(F4,K4)),(AVERAGE(F4,K4)))))</f>
        <v/>
      </c>
      <c r="O4" s="14" t="str">
        <f t="shared" ref="O4:O10" si="7">IF(ISBLANK(E4),"",(IF(OR(G4=0,L4=0),(MAX(G4,L4)),(AVERAGE(G4,L4)))))</f>
        <v/>
      </c>
      <c r="P4" s="15" t="str">
        <f t="shared" si="4"/>
        <v/>
      </c>
      <c r="Q4" s="16" t="str">
        <f>IF(ISBLANK(D4),"",IF(P4&lt;0, P4,(P4*O4)))</f>
        <v/>
      </c>
      <c r="R4" s="7"/>
      <c r="S4" s="3" t="s">
        <v>19</v>
      </c>
      <c r="T4" s="19">
        <v>4</v>
      </c>
    </row>
    <row r="5" spans="1:23" x14ac:dyDescent="0.25">
      <c r="A5" s="10" t="s">
        <v>20</v>
      </c>
      <c r="B5" s="56" t="s">
        <v>21</v>
      </c>
      <c r="C5" s="57"/>
      <c r="D5" s="40"/>
      <c r="E5" s="42"/>
      <c r="F5" s="11" t="str">
        <f t="shared" si="0"/>
        <v/>
      </c>
      <c r="G5" s="11" t="str">
        <f t="shared" si="1"/>
        <v/>
      </c>
      <c r="H5" s="36" t="str">
        <f>IF(ISBLANK(D5),"",VLOOKUP(D5, S4:T16, 2, FALSE)*E5)</f>
        <v/>
      </c>
      <c r="I5" s="41"/>
      <c r="J5" s="43"/>
      <c r="K5" s="30" t="str">
        <f t="shared" si="2"/>
        <v/>
      </c>
      <c r="L5" s="13" t="str">
        <f t="shared" si="3"/>
        <v/>
      </c>
      <c r="M5" s="11" t="str">
        <f>IF(ISBLANK(I5),"",VLOOKUP(I5,S4:T16,2,FALSE)*J5)</f>
        <v/>
      </c>
      <c r="N5" s="14" t="str">
        <f t="shared" si="6"/>
        <v/>
      </c>
      <c r="O5" s="14" t="str">
        <f t="shared" si="7"/>
        <v/>
      </c>
      <c r="P5" s="15" t="str">
        <f t="shared" si="4"/>
        <v/>
      </c>
      <c r="Q5" s="16" t="str">
        <f t="shared" ref="Q5:Q10" si="8">IF(ISBLANK(D5),"",IF(P5&lt;0, P5,(P5*O5)))</f>
        <v/>
      </c>
      <c r="R5" s="7"/>
      <c r="S5" s="3" t="s">
        <v>22</v>
      </c>
      <c r="T5" s="19">
        <v>3.67</v>
      </c>
      <c r="W5" s="2"/>
    </row>
    <row r="6" spans="1:23" x14ac:dyDescent="0.25">
      <c r="A6" s="10" t="s">
        <v>23</v>
      </c>
      <c r="B6" s="56" t="s">
        <v>53</v>
      </c>
      <c r="C6" s="57"/>
      <c r="D6" s="40"/>
      <c r="E6" s="42"/>
      <c r="F6" s="11" t="str">
        <f t="shared" si="0"/>
        <v/>
      </c>
      <c r="G6" s="11" t="str">
        <f t="shared" si="1"/>
        <v/>
      </c>
      <c r="H6" s="36" t="str">
        <f>IF(ISBLANK(D6),"",VLOOKUP(D6,S4:T16,2, FALSE)*E6)</f>
        <v/>
      </c>
      <c r="I6" s="41"/>
      <c r="J6" s="43"/>
      <c r="K6" s="30" t="str">
        <f t="shared" si="2"/>
        <v/>
      </c>
      <c r="L6" s="13" t="str">
        <f t="shared" si="3"/>
        <v/>
      </c>
      <c r="M6" s="13" t="str">
        <f>IF(ISBLANK(I6),"",VLOOKUP(I6,S4:T16,2,FALSE)*J6)</f>
        <v/>
      </c>
      <c r="N6" s="14" t="str">
        <f t="shared" si="6"/>
        <v/>
      </c>
      <c r="O6" s="14" t="str">
        <f t="shared" si="7"/>
        <v/>
      </c>
      <c r="P6" s="15" t="str">
        <f t="shared" si="4"/>
        <v/>
      </c>
      <c r="Q6" s="16" t="str">
        <f t="shared" si="8"/>
        <v/>
      </c>
      <c r="R6" s="7"/>
      <c r="S6" s="3" t="s">
        <v>24</v>
      </c>
      <c r="T6" s="19">
        <v>3.33</v>
      </c>
    </row>
    <row r="7" spans="1:23" x14ac:dyDescent="0.25">
      <c r="A7" s="59" t="s">
        <v>25</v>
      </c>
      <c r="B7" s="60" t="s">
        <v>59</v>
      </c>
      <c r="C7" s="61"/>
      <c r="D7" s="40"/>
      <c r="E7" s="42"/>
      <c r="F7" s="13" t="str">
        <f t="shared" si="0"/>
        <v/>
      </c>
      <c r="G7" s="12" t="str">
        <f t="shared" si="1"/>
        <v/>
      </c>
      <c r="H7" s="36" t="str">
        <f>IF(ISBLANK(D7),"",VLOOKUP(D7,S4:T16,2, FALSE)*E7)</f>
        <v/>
      </c>
      <c r="I7" s="41"/>
      <c r="J7" s="43"/>
      <c r="K7" s="30" t="str">
        <f t="shared" si="2"/>
        <v/>
      </c>
      <c r="L7" s="13" t="str">
        <f t="shared" si="3"/>
        <v/>
      </c>
      <c r="M7" s="13" t="str">
        <f>IF(ISBLANK(I7),"",VLOOKUP(I7,S4:T16,2,FALSE)*J7)</f>
        <v/>
      </c>
      <c r="N7" s="14" t="str">
        <f t="shared" si="6"/>
        <v/>
      </c>
      <c r="O7" s="14" t="str">
        <f t="shared" si="7"/>
        <v/>
      </c>
      <c r="P7" s="15" t="str">
        <f t="shared" si="4"/>
        <v/>
      </c>
      <c r="Q7" s="16" t="str">
        <f t="shared" si="8"/>
        <v/>
      </c>
      <c r="R7" s="7"/>
      <c r="S7" s="3" t="s">
        <v>26</v>
      </c>
      <c r="T7" s="19">
        <v>3</v>
      </c>
    </row>
    <row r="8" spans="1:23" x14ac:dyDescent="0.25">
      <c r="A8" s="10" t="s">
        <v>27</v>
      </c>
      <c r="B8" s="56" t="s">
        <v>28</v>
      </c>
      <c r="C8" s="57"/>
      <c r="D8" s="40"/>
      <c r="E8" s="42"/>
      <c r="F8" s="11" t="str">
        <f t="shared" si="0"/>
        <v/>
      </c>
      <c r="G8" s="11" t="str">
        <f t="shared" si="1"/>
        <v/>
      </c>
      <c r="H8" s="36" t="str">
        <f>IF(ISBLANK(D8),"",VLOOKUP(D8, S4:T16, 2, FALSE)*E8)</f>
        <v/>
      </c>
      <c r="I8" s="41"/>
      <c r="J8" s="43"/>
      <c r="K8" s="30" t="str">
        <f t="shared" si="2"/>
        <v/>
      </c>
      <c r="L8" s="13" t="str">
        <f t="shared" si="3"/>
        <v/>
      </c>
      <c r="M8" s="13" t="str">
        <f>IF(ISBLANK(I8),"",VLOOKUP(I8,S4:T16,2,FALSE)*J8)</f>
        <v/>
      </c>
      <c r="N8" s="14" t="str">
        <f t="shared" si="6"/>
        <v/>
      </c>
      <c r="O8" s="14" t="str">
        <f t="shared" si="7"/>
        <v/>
      </c>
      <c r="P8" s="15" t="str">
        <f t="shared" si="4"/>
        <v/>
      </c>
      <c r="Q8" s="16" t="str">
        <f t="shared" si="8"/>
        <v/>
      </c>
      <c r="R8" s="7"/>
      <c r="S8" s="3" t="s">
        <v>29</v>
      </c>
      <c r="T8" s="19">
        <v>2.67</v>
      </c>
    </row>
    <row r="9" spans="1:23" x14ac:dyDescent="0.25">
      <c r="A9" s="59" t="s">
        <v>30</v>
      </c>
      <c r="B9" s="60" t="s">
        <v>60</v>
      </c>
      <c r="C9" s="61"/>
      <c r="D9" s="40"/>
      <c r="E9" s="42"/>
      <c r="F9" s="13" t="str">
        <f t="shared" si="0"/>
        <v/>
      </c>
      <c r="G9" s="13" t="str">
        <f t="shared" si="1"/>
        <v/>
      </c>
      <c r="H9" s="36" t="str">
        <f>IF(ISBLANK(D9),"",VLOOKUP(D9,S4:T16, 2, FALSE)*E9)</f>
        <v/>
      </c>
      <c r="I9" s="41"/>
      <c r="J9" s="43"/>
      <c r="K9" s="30" t="str">
        <f t="shared" si="2"/>
        <v/>
      </c>
      <c r="L9" s="13" t="str">
        <f t="shared" si="3"/>
        <v/>
      </c>
      <c r="M9" s="13" t="str">
        <f>IF(ISBLANK(I9),"",VLOOKUP(I9,S4:T16,2,FALSE)*J9)</f>
        <v/>
      </c>
      <c r="N9" s="14" t="str">
        <f t="shared" si="6"/>
        <v/>
      </c>
      <c r="O9" s="14" t="str">
        <f t="shared" si="7"/>
        <v/>
      </c>
      <c r="P9" s="15" t="str">
        <f t="shared" si="4"/>
        <v/>
      </c>
      <c r="Q9" s="16" t="str">
        <f t="shared" si="8"/>
        <v/>
      </c>
      <c r="R9" s="7"/>
      <c r="S9" s="3" t="s">
        <v>31</v>
      </c>
      <c r="T9" s="19">
        <v>2.33</v>
      </c>
    </row>
    <row r="10" spans="1:23" ht="14.4" thickBot="1" x14ac:dyDescent="0.3">
      <c r="A10" s="10" t="s">
        <v>32</v>
      </c>
      <c r="B10" s="56" t="s">
        <v>33</v>
      </c>
      <c r="C10" s="57"/>
      <c r="D10" s="40"/>
      <c r="E10" s="42"/>
      <c r="F10" s="34" t="str">
        <f t="shared" si="0"/>
        <v/>
      </c>
      <c r="G10" s="34" t="str">
        <f t="shared" si="1"/>
        <v/>
      </c>
      <c r="H10" s="37" t="str">
        <f>IF(ISBLANK(D10),"",VLOOKUP(D10, S4:T16, 2, FALSE)*E10)</f>
        <v/>
      </c>
      <c r="I10" s="41"/>
      <c r="J10" s="43"/>
      <c r="K10" s="30" t="str">
        <f t="shared" si="2"/>
        <v/>
      </c>
      <c r="L10" s="13" t="str">
        <f t="shared" si="3"/>
        <v/>
      </c>
      <c r="M10" s="13" t="str">
        <f>IF(ISBLANK(I10),"",VLOOKUP(I10,S4:T16,2,FALSE)*J10)</f>
        <v/>
      </c>
      <c r="N10" s="14" t="str">
        <f t="shared" si="6"/>
        <v/>
      </c>
      <c r="O10" s="14" t="str">
        <f t="shared" si="7"/>
        <v/>
      </c>
      <c r="P10" s="15" t="str">
        <f t="shared" si="4"/>
        <v/>
      </c>
      <c r="Q10" s="16" t="str">
        <f t="shared" si="8"/>
        <v/>
      </c>
      <c r="R10" s="7"/>
      <c r="S10" s="3" t="s">
        <v>34</v>
      </c>
      <c r="T10" s="19">
        <v>2</v>
      </c>
    </row>
    <row r="11" spans="1:23" ht="14.4" thickBot="1" x14ac:dyDescent="0.3">
      <c r="A11" s="7"/>
      <c r="B11" s="20"/>
      <c r="C11" s="20"/>
      <c r="D11" s="20"/>
      <c r="E11" s="20"/>
      <c r="F11" s="20"/>
      <c r="G11" s="20"/>
      <c r="H11" s="20"/>
      <c r="I11" s="20"/>
      <c r="J11" s="20"/>
      <c r="K11" s="21"/>
      <c r="L11" s="21"/>
      <c r="M11" s="21"/>
      <c r="N11" s="21"/>
      <c r="O11" s="20"/>
      <c r="P11" s="20"/>
      <c r="Q11" s="20"/>
      <c r="R11" s="7"/>
      <c r="S11" s="3" t="s">
        <v>35</v>
      </c>
      <c r="T11" s="19">
        <v>1.67</v>
      </c>
    </row>
    <row r="12" spans="1:23" ht="18" thickBot="1" x14ac:dyDescent="0.35">
      <c r="A12" s="7"/>
      <c r="B12" s="20"/>
      <c r="C12" s="54" t="s">
        <v>36</v>
      </c>
      <c r="D12" s="55"/>
      <c r="E12" s="22">
        <f>IFERROR((Q12/N12), 0)</f>
        <v>0</v>
      </c>
      <c r="F12" s="23"/>
      <c r="G12" s="23"/>
      <c r="H12" s="24"/>
      <c r="I12" s="25"/>
      <c r="J12" s="25"/>
      <c r="K12" s="23"/>
      <c r="L12" s="26"/>
      <c r="M12" s="26" t="s">
        <v>37</v>
      </c>
      <c r="N12" s="16">
        <f>SUM(N3:N10)</f>
        <v>0</v>
      </c>
      <c r="O12" s="16"/>
      <c r="P12" s="27"/>
      <c r="Q12" s="16">
        <f>ABS(SUM(Q3:Q10))</f>
        <v>0</v>
      </c>
      <c r="R12" s="7"/>
      <c r="S12" s="3" t="s">
        <v>38</v>
      </c>
      <c r="T12" s="19">
        <v>1.33</v>
      </c>
    </row>
    <row r="13" spans="1:23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3" t="s">
        <v>39</v>
      </c>
      <c r="T13" s="19">
        <v>1</v>
      </c>
    </row>
    <row r="14" spans="1:23" ht="17.399999999999999" x14ac:dyDescent="0.3">
      <c r="A14" s="51" t="s">
        <v>40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3"/>
      <c r="R14" s="7"/>
      <c r="S14" s="3" t="s">
        <v>41</v>
      </c>
      <c r="T14" s="19">
        <v>0.67</v>
      </c>
    </row>
    <row r="15" spans="1:23" ht="19.5" customHeight="1" x14ac:dyDescent="0.25">
      <c r="A15" s="44" t="s">
        <v>42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5"/>
      <c r="S15" s="3" t="s">
        <v>43</v>
      </c>
      <c r="T15" s="4">
        <v>0</v>
      </c>
    </row>
    <row r="16" spans="1:23" ht="15" x14ac:dyDescent="0.25">
      <c r="A16" s="5" t="s">
        <v>44</v>
      </c>
      <c r="B16" s="7" t="s">
        <v>56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3" t="s">
        <v>45</v>
      </c>
      <c r="T16" s="4">
        <v>-0.33</v>
      </c>
    </row>
    <row r="17" spans="1:20" ht="15" x14ac:dyDescent="0.25">
      <c r="A17" s="5" t="s">
        <v>46</v>
      </c>
      <c r="B17" s="7" t="s">
        <v>57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7"/>
    </row>
    <row r="18" spans="1:20" ht="15" x14ac:dyDescent="0.25">
      <c r="A18" s="5" t="s">
        <v>47</v>
      </c>
      <c r="B18" s="7" t="s">
        <v>58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7"/>
    </row>
    <row r="19" spans="1:20" ht="15" x14ac:dyDescent="0.25">
      <c r="A19" s="5"/>
      <c r="B19" s="58" t="s">
        <v>48</v>
      </c>
      <c r="C19" s="39"/>
      <c r="D19" s="39"/>
      <c r="E19" s="39"/>
      <c r="F19" s="39"/>
      <c r="G19" s="39"/>
      <c r="H19" s="39"/>
      <c r="I19" s="39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7"/>
    </row>
    <row r="20" spans="1:20" x14ac:dyDescent="0.25">
      <c r="A20" s="6" t="s">
        <v>49</v>
      </c>
      <c r="B20" s="7" t="s">
        <v>50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7"/>
    </row>
    <row r="21" spans="1:20" x14ac:dyDescent="0.25">
      <c r="A21" s="6"/>
      <c r="B21" s="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7"/>
    </row>
    <row r="22" spans="1:20" x14ac:dyDescent="0.25">
      <c r="A22" s="62" t="s">
        <v>62</v>
      </c>
      <c r="B22" s="38"/>
      <c r="C22" s="38"/>
      <c r="D22" s="38"/>
      <c r="E22" s="38"/>
      <c r="F22" s="38"/>
      <c r="G22" s="38"/>
      <c r="H22" s="38"/>
      <c r="I22" s="38"/>
    </row>
    <row r="23" spans="1:20" x14ac:dyDescent="0.25">
      <c r="A23" s="6" t="s">
        <v>61</v>
      </c>
    </row>
  </sheetData>
  <sheetProtection selectLockedCells="1"/>
  <mergeCells count="14">
    <mergeCell ref="A15:R15"/>
    <mergeCell ref="B2:C2"/>
    <mergeCell ref="S2:T2"/>
    <mergeCell ref="A1:T1"/>
    <mergeCell ref="A14:Q14"/>
    <mergeCell ref="C12:D12"/>
    <mergeCell ref="B3:C3"/>
    <mergeCell ref="B4:C4"/>
    <mergeCell ref="B5:C5"/>
    <mergeCell ref="B6:C6"/>
    <mergeCell ref="B7:C7"/>
    <mergeCell ref="B8:C8"/>
    <mergeCell ref="B9:C9"/>
    <mergeCell ref="B10:C10"/>
  </mergeCells>
  <dataValidations count="2">
    <dataValidation type="list" allowBlank="1" showInputMessage="1" showErrorMessage="1" sqref="I3:I10" xr:uid="{00000000-0002-0000-0000-000000000000}">
      <formula1>$S$4:$S$16</formula1>
    </dataValidation>
    <dataValidation type="list" allowBlank="1" showInputMessage="1" showErrorMessage="1" promptTitle="Select Grade" sqref="D3:D10" xr:uid="{00000000-0002-0000-0000-000001000000}">
      <formula1>$S$4:$S$16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fa6723-1132-466d-affe-eec380982700">
      <Terms xmlns="http://schemas.microsoft.com/office/infopath/2007/PartnerControls"/>
    </lcf76f155ced4ddcb4097134ff3c332f>
    <TaxCatchAll xmlns="1f17ff7d-a94e-42cb-a604-a73ab8cb68f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3151D5186EF64D8290B08ED24011BA" ma:contentTypeVersion="16" ma:contentTypeDescription="Create a new document." ma:contentTypeScope="" ma:versionID="393f891b9f6fb0b6376d50a196b0484f">
  <xsd:schema xmlns:xsd="http://www.w3.org/2001/XMLSchema" xmlns:xs="http://www.w3.org/2001/XMLSchema" xmlns:p="http://schemas.microsoft.com/office/2006/metadata/properties" xmlns:ns2="0dfa6723-1132-466d-affe-eec380982700" xmlns:ns3="1f17ff7d-a94e-42cb-a604-a73ab8cb68fc" targetNamespace="http://schemas.microsoft.com/office/2006/metadata/properties" ma:root="true" ma:fieldsID="4321824cd7da1d7d0a6565c98eaf0c5c" ns2:_="" ns3:_="">
    <xsd:import namespace="0dfa6723-1132-466d-affe-eec380982700"/>
    <xsd:import namespace="1f17ff7d-a94e-42cb-a604-a73ab8cb68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a6723-1132-466d-affe-eec3809827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95a9afa-61c7-4e96-8bec-901bd18877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17ff7d-a94e-42cb-a604-a73ab8cb68f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52210f0-fe7a-4650-8787-dfde3ef88ac9}" ma:internalName="TaxCatchAll" ma:showField="CatchAllData" ma:web="1f17ff7d-a94e-42cb-a604-a73ab8cb68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2D440F-6F8D-4509-979E-2DE71273A778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1f17ff7d-a94e-42cb-a604-a73ab8cb68fc"/>
    <ds:schemaRef ds:uri="0dfa6723-1132-466d-affe-eec380982700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F533523-4B91-4264-844B-136EE66101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fa6723-1132-466d-affe-eec380982700"/>
    <ds:schemaRef ds:uri="1f17ff7d-a94e-42cb-a604-a73ab8cb68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1BEC97-91D8-498F-AF7E-FC2EE95E41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Johnson, Kasi J</cp:lastModifiedBy>
  <cp:revision/>
  <dcterms:created xsi:type="dcterms:W3CDTF">2019-09-10T16:00:19Z</dcterms:created>
  <dcterms:modified xsi:type="dcterms:W3CDTF">2024-08-12T17:20:40Z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0x010100893151D5186EF64D8290B08ED24011BA</vt:lpwstr>
  </property>
  <property fmtid="{D5CDD505-2E9C-101B-9397-08002B2CF9AE}" pid="3" name="MediaServiceImageTags">
    <vt:lpwstr/>
  </property>
</Properties>
</file>